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3" r:id="rId1"/>
  </sheets>
  <definedNames>
    <definedName name="_xlnm._FilterDatabase" localSheetId="0" hidden="1">Sheet1!$A$3:$G$102</definedName>
  </definedNames>
  <calcPr calcId="144525"/>
</workbook>
</file>

<file path=xl/sharedStrings.xml><?xml version="1.0" encoding="utf-8"?>
<sst xmlns="http://schemas.openxmlformats.org/spreadsheetml/2006/main" count="322" uniqueCount="16">
  <si>
    <t>附件</t>
  </si>
  <si>
    <t>正安县2023年公开招聘合同制警务辅助人员
资格复审结果及是否进入下一环节（面试）人员公示表</t>
  </si>
  <si>
    <t>序号</t>
  </si>
  <si>
    <t>岗位代码</t>
  </si>
  <si>
    <t>岗位名称</t>
  </si>
  <si>
    <t>准考证号</t>
  </si>
  <si>
    <t>资格复审结果</t>
  </si>
  <si>
    <t>是否进入
下一环节</t>
  </si>
  <si>
    <t>备注</t>
  </si>
  <si>
    <t>警务辅助人员</t>
  </si>
  <si>
    <t>合格</t>
  </si>
  <si>
    <t>是</t>
  </si>
  <si>
    <t>不合格</t>
  </si>
  <si>
    <t>否</t>
  </si>
  <si>
    <t>未参加资格复审</t>
  </si>
  <si>
    <t>身高不合格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</si>
</sst>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2"/>
  <sheetViews>
    <sheetView tabSelected="1" workbookViewId="0">
      <selection activeCell="I5" sqref="I5"/>
    </sheetView>
  </sheetViews>
  <sheetFormatPr defaultColWidth="9.55555555555556" defaultRowHeight="14.4"/>
  <cols>
    <col min="1" max="1" width="10.8888888888889" style="2" customWidth="1"/>
    <col min="2" max="2" width="11.3333333333333" style="2" customWidth="1"/>
    <col min="3" max="3" width="18.5555555555556" style="2" customWidth="1"/>
    <col min="4" max="4" width="19.8888888888889" style="2" customWidth="1"/>
    <col min="5" max="5" width="16" style="2" customWidth="1"/>
    <col min="6" max="6" width="12.5555555555556" style="2" customWidth="1"/>
    <col min="7" max="7" width="17.5555555555556" style="2" customWidth="1"/>
    <col min="8" max="16372" width="9.55555555555556" style="1"/>
    <col min="16373" max="16384" width="9.55555555555556" style="3"/>
  </cols>
  <sheetData>
    <row r="1" s="1" customFormat="1" ht="17.4" spans="1:16377">
      <c r="A1" s="4" t="s">
        <v>0</v>
      </c>
      <c r="B1" s="2"/>
      <c r="C1" s="2"/>
      <c r="D1" s="2"/>
      <c r="E1" s="2"/>
      <c r="F1" s="2"/>
      <c r="G1" s="2"/>
      <c r="XES1" s="3"/>
      <c r="XET1" s="3"/>
      <c r="XEU1" s="3"/>
      <c r="XEV1" s="3"/>
      <c r="XEW1" s="3"/>
    </row>
    <row r="2" s="1" customFormat="1" ht="55" customHeight="1" spans="1:16377">
      <c r="A2" s="5" t="s">
        <v>1</v>
      </c>
      <c r="B2" s="5"/>
      <c r="C2" s="5"/>
      <c r="D2" s="5"/>
      <c r="E2" s="5"/>
      <c r="F2" s="5"/>
      <c r="G2" s="5"/>
      <c r="XES2" s="3"/>
      <c r="XET2" s="3"/>
      <c r="XEU2" s="3"/>
      <c r="XEV2" s="3"/>
      <c r="XEW2" s="3"/>
    </row>
    <row r="3" s="1" customFormat="1" ht="28.8" spans="1:16377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 t="s">
        <v>8</v>
      </c>
      <c r="XES3" s="3"/>
      <c r="XET3" s="3"/>
      <c r="XEU3" s="3"/>
      <c r="XEV3" s="3"/>
      <c r="XEW3" s="3"/>
    </row>
    <row r="4" s="1" customFormat="1" ht="20" customHeight="1" spans="1:16377">
      <c r="A4" s="10">
        <v>1</v>
      </c>
      <c r="B4" s="10" t="str">
        <f t="shared" ref="B4:B18" si="0">"01"</f>
        <v>01</v>
      </c>
      <c r="C4" s="10" t="s">
        <v>9</v>
      </c>
      <c r="D4" s="10" t="str">
        <f>"20230101005"</f>
        <v>20230101005</v>
      </c>
      <c r="E4" s="10" t="s">
        <v>10</v>
      </c>
      <c r="F4" s="11" t="s">
        <v>11</v>
      </c>
      <c r="G4" s="11"/>
      <c r="XES4" s="3"/>
      <c r="XET4" s="3"/>
      <c r="XEU4" s="3"/>
      <c r="XEV4" s="3"/>
      <c r="XEW4" s="3"/>
    </row>
    <row r="5" s="1" customFormat="1" ht="20" customHeight="1" spans="1:16377">
      <c r="A5" s="10">
        <v>2</v>
      </c>
      <c r="B5" s="10" t="str">
        <f t="shared" si="0"/>
        <v>01</v>
      </c>
      <c r="C5" s="10" t="s">
        <v>9</v>
      </c>
      <c r="D5" s="10" t="str">
        <f>"20230101019"</f>
        <v>20230101019</v>
      </c>
      <c r="E5" s="10" t="s">
        <v>10</v>
      </c>
      <c r="F5" s="11" t="s">
        <v>11</v>
      </c>
      <c r="G5" s="11"/>
      <c r="XES5" s="3"/>
      <c r="XET5" s="3"/>
      <c r="XEU5" s="3"/>
      <c r="XEV5" s="3"/>
      <c r="XEW5" s="3"/>
    </row>
    <row r="6" s="1" customFormat="1" ht="20" customHeight="1" spans="1:16377">
      <c r="A6" s="10">
        <v>3</v>
      </c>
      <c r="B6" s="10" t="str">
        <f t="shared" si="0"/>
        <v>01</v>
      </c>
      <c r="C6" s="10" t="s">
        <v>9</v>
      </c>
      <c r="D6" s="10" t="str">
        <f>"20230101008"</f>
        <v>20230101008</v>
      </c>
      <c r="E6" s="10" t="s">
        <v>10</v>
      </c>
      <c r="F6" s="11" t="s">
        <v>11</v>
      </c>
      <c r="G6" s="11"/>
      <c r="XES6" s="3"/>
      <c r="XET6" s="3"/>
      <c r="XEU6" s="3"/>
      <c r="XEV6" s="3"/>
      <c r="XEW6" s="3"/>
    </row>
    <row r="7" s="1" customFormat="1" ht="20" customHeight="1" spans="1:16377">
      <c r="A7" s="10">
        <v>4</v>
      </c>
      <c r="B7" s="10" t="str">
        <f t="shared" si="0"/>
        <v>01</v>
      </c>
      <c r="C7" s="10" t="s">
        <v>9</v>
      </c>
      <c r="D7" s="10" t="str">
        <f>"20230101011"</f>
        <v>20230101011</v>
      </c>
      <c r="E7" s="10" t="s">
        <v>10</v>
      </c>
      <c r="F7" s="11" t="s">
        <v>11</v>
      </c>
      <c r="G7" s="11"/>
      <c r="XES7" s="3"/>
      <c r="XET7" s="3"/>
      <c r="XEU7" s="3"/>
      <c r="XEV7" s="3"/>
      <c r="XEW7" s="3"/>
    </row>
    <row r="8" s="1" customFormat="1" ht="20" customHeight="1" spans="1:16377">
      <c r="A8" s="10">
        <v>5</v>
      </c>
      <c r="B8" s="10" t="str">
        <f t="shared" si="0"/>
        <v>01</v>
      </c>
      <c r="C8" s="10" t="s">
        <v>9</v>
      </c>
      <c r="D8" s="10" t="str">
        <f>"20230101017"</f>
        <v>20230101017</v>
      </c>
      <c r="E8" s="10" t="s">
        <v>10</v>
      </c>
      <c r="F8" s="11" t="s">
        <v>11</v>
      </c>
      <c r="G8" s="11"/>
      <c r="XES8" s="3"/>
      <c r="XET8" s="3"/>
      <c r="XEU8" s="3"/>
      <c r="XEV8" s="3"/>
      <c r="XEW8" s="3"/>
    </row>
    <row r="9" s="1" customFormat="1" ht="20" customHeight="1" spans="1:16377">
      <c r="A9" s="10">
        <v>6</v>
      </c>
      <c r="B9" s="10" t="str">
        <f t="shared" si="0"/>
        <v>01</v>
      </c>
      <c r="C9" s="10" t="s">
        <v>9</v>
      </c>
      <c r="D9" s="10" t="str">
        <f>"20230101002"</f>
        <v>20230101002</v>
      </c>
      <c r="E9" s="10" t="s">
        <v>10</v>
      </c>
      <c r="F9" s="11" t="s">
        <v>11</v>
      </c>
      <c r="G9" s="11"/>
      <c r="XES9" s="3"/>
      <c r="XET9" s="3"/>
      <c r="XEU9" s="3"/>
      <c r="XEV9" s="3"/>
      <c r="XEW9" s="3"/>
    </row>
    <row r="10" s="1" customFormat="1" ht="20" customHeight="1" spans="1:16377">
      <c r="A10" s="10">
        <v>7</v>
      </c>
      <c r="B10" s="10" t="str">
        <f t="shared" si="0"/>
        <v>01</v>
      </c>
      <c r="C10" s="10" t="s">
        <v>9</v>
      </c>
      <c r="D10" s="10" t="str">
        <f>"20230101014"</f>
        <v>20230101014</v>
      </c>
      <c r="E10" s="10" t="s">
        <v>10</v>
      </c>
      <c r="F10" s="11" t="s">
        <v>11</v>
      </c>
      <c r="G10" s="11"/>
      <c r="XES10" s="3"/>
      <c r="XET10" s="3"/>
      <c r="XEU10" s="3"/>
      <c r="XEV10" s="3"/>
      <c r="XEW10" s="3"/>
    </row>
    <row r="11" s="1" customFormat="1" ht="20" customHeight="1" spans="1:16377">
      <c r="A11" s="10">
        <v>8</v>
      </c>
      <c r="B11" s="10" t="str">
        <f t="shared" si="0"/>
        <v>01</v>
      </c>
      <c r="C11" s="10" t="s">
        <v>9</v>
      </c>
      <c r="D11" s="10" t="str">
        <f>"20230101010"</f>
        <v>20230101010</v>
      </c>
      <c r="E11" s="10" t="s">
        <v>10</v>
      </c>
      <c r="F11" s="11" t="s">
        <v>11</v>
      </c>
      <c r="G11" s="11"/>
      <c r="XES11" s="3"/>
      <c r="XET11" s="3"/>
      <c r="XEU11" s="3"/>
      <c r="XEV11" s="3"/>
      <c r="XEW11" s="3"/>
    </row>
    <row r="12" s="1" customFormat="1" ht="20" customHeight="1" spans="1:16377">
      <c r="A12" s="10">
        <v>9</v>
      </c>
      <c r="B12" s="10" t="str">
        <f t="shared" si="0"/>
        <v>01</v>
      </c>
      <c r="C12" s="10" t="s">
        <v>9</v>
      </c>
      <c r="D12" s="10" t="str">
        <f>"20230101020"</f>
        <v>20230101020</v>
      </c>
      <c r="E12" s="10" t="s">
        <v>10</v>
      </c>
      <c r="F12" s="11" t="s">
        <v>11</v>
      </c>
      <c r="G12" s="11"/>
      <c r="XES12" s="3"/>
      <c r="XET12" s="3"/>
      <c r="XEU12" s="3"/>
      <c r="XEV12" s="3"/>
      <c r="XEW12" s="3"/>
    </row>
    <row r="13" s="1" customFormat="1" ht="20" customHeight="1" spans="1:16377">
      <c r="A13" s="10">
        <v>10</v>
      </c>
      <c r="B13" s="10" t="str">
        <f t="shared" si="0"/>
        <v>01</v>
      </c>
      <c r="C13" s="10" t="s">
        <v>9</v>
      </c>
      <c r="D13" s="10" t="str">
        <f>"20230101021"</f>
        <v>20230101021</v>
      </c>
      <c r="E13" s="10" t="s">
        <v>10</v>
      </c>
      <c r="F13" s="11" t="s">
        <v>11</v>
      </c>
      <c r="G13" s="11"/>
      <c r="XES13" s="3"/>
      <c r="XET13" s="3"/>
      <c r="XEU13" s="3"/>
      <c r="XEV13" s="3"/>
      <c r="XEW13" s="3"/>
    </row>
    <row r="14" s="1" customFormat="1" ht="20" customHeight="1" spans="1:16377">
      <c r="A14" s="10">
        <v>11</v>
      </c>
      <c r="B14" s="10" t="str">
        <f t="shared" si="0"/>
        <v>01</v>
      </c>
      <c r="C14" s="10" t="s">
        <v>9</v>
      </c>
      <c r="D14" s="10" t="str">
        <f>"20230101012"</f>
        <v>20230101012</v>
      </c>
      <c r="E14" s="10" t="s">
        <v>10</v>
      </c>
      <c r="F14" s="11" t="s">
        <v>11</v>
      </c>
      <c r="G14" s="11"/>
      <c r="XES14" s="3"/>
      <c r="XET14" s="3"/>
      <c r="XEU14" s="3"/>
      <c r="XEV14" s="3"/>
      <c r="XEW14" s="3"/>
    </row>
    <row r="15" s="1" customFormat="1" ht="20" customHeight="1" spans="1:16377">
      <c r="A15" s="10">
        <v>12</v>
      </c>
      <c r="B15" s="10" t="str">
        <f t="shared" si="0"/>
        <v>01</v>
      </c>
      <c r="C15" s="10" t="s">
        <v>9</v>
      </c>
      <c r="D15" s="10" t="str">
        <f>"20230101003"</f>
        <v>20230101003</v>
      </c>
      <c r="E15" s="10" t="s">
        <v>10</v>
      </c>
      <c r="F15" s="11" t="s">
        <v>11</v>
      </c>
      <c r="G15" s="11"/>
      <c r="XES15" s="3"/>
      <c r="XET15" s="3"/>
      <c r="XEU15" s="3"/>
      <c r="XEV15" s="3"/>
      <c r="XEW15" s="3"/>
    </row>
    <row r="16" s="1" customFormat="1" ht="20" customHeight="1" spans="1:16377">
      <c r="A16" s="10">
        <v>13</v>
      </c>
      <c r="B16" s="10" t="str">
        <f t="shared" si="0"/>
        <v>01</v>
      </c>
      <c r="C16" s="10" t="s">
        <v>9</v>
      </c>
      <c r="D16" s="10" t="str">
        <f>"20230101018"</f>
        <v>20230101018</v>
      </c>
      <c r="E16" s="10" t="s">
        <v>10</v>
      </c>
      <c r="F16" s="11" t="s">
        <v>11</v>
      </c>
      <c r="G16" s="11"/>
      <c r="XES16" s="3"/>
      <c r="XET16" s="3"/>
      <c r="XEU16" s="3"/>
      <c r="XEV16" s="3"/>
      <c r="XEW16" s="3"/>
    </row>
    <row r="17" s="1" customFormat="1" ht="20" customHeight="1" spans="1:16377">
      <c r="A17" s="10">
        <v>14</v>
      </c>
      <c r="B17" s="10" t="str">
        <f t="shared" si="0"/>
        <v>01</v>
      </c>
      <c r="C17" s="10" t="s">
        <v>9</v>
      </c>
      <c r="D17" s="10" t="str">
        <f>"20230101001"</f>
        <v>20230101001</v>
      </c>
      <c r="E17" s="10" t="s">
        <v>12</v>
      </c>
      <c r="F17" s="12" t="s">
        <v>13</v>
      </c>
      <c r="G17" s="12" t="s">
        <v>14</v>
      </c>
      <c r="XES17" s="3"/>
      <c r="XET17" s="3"/>
      <c r="XEU17" s="3"/>
      <c r="XEV17" s="3"/>
      <c r="XEW17" s="3"/>
    </row>
    <row r="18" s="1" customFormat="1" ht="20" customHeight="1" spans="1:16377">
      <c r="A18" s="10">
        <v>15</v>
      </c>
      <c r="B18" s="10" t="str">
        <f t="shared" si="0"/>
        <v>01</v>
      </c>
      <c r="C18" s="10" t="s">
        <v>9</v>
      </c>
      <c r="D18" s="10" t="str">
        <f>"20230101016"</f>
        <v>20230101016</v>
      </c>
      <c r="E18" s="10" t="s">
        <v>12</v>
      </c>
      <c r="F18" s="12" t="s">
        <v>13</v>
      </c>
      <c r="G18" s="12" t="s">
        <v>14</v>
      </c>
      <c r="XES18" s="3"/>
      <c r="XET18" s="3"/>
      <c r="XEU18" s="3"/>
      <c r="XEV18" s="3"/>
      <c r="XEW18" s="3"/>
    </row>
    <row r="19" s="1" customFormat="1" ht="20" customHeight="1" spans="1:16377">
      <c r="A19" s="10">
        <v>16</v>
      </c>
      <c r="B19" s="10" t="str">
        <f t="shared" ref="B19:B24" si="1">"02"</f>
        <v>02</v>
      </c>
      <c r="C19" s="10" t="s">
        <v>9</v>
      </c>
      <c r="D19" s="10" t="str">
        <f>"20230201025"</f>
        <v>20230201025</v>
      </c>
      <c r="E19" s="10" t="s">
        <v>10</v>
      </c>
      <c r="F19" s="11" t="s">
        <v>11</v>
      </c>
      <c r="G19" s="11"/>
      <c r="XES19" s="3"/>
      <c r="XET19" s="3"/>
      <c r="XEU19" s="3"/>
      <c r="XEV19" s="3"/>
      <c r="XEW19" s="3"/>
    </row>
    <row r="20" s="1" customFormat="1" ht="20" customHeight="1" spans="1:16377">
      <c r="A20" s="10">
        <v>17</v>
      </c>
      <c r="B20" s="10" t="str">
        <f t="shared" si="1"/>
        <v>02</v>
      </c>
      <c r="C20" s="10" t="s">
        <v>9</v>
      </c>
      <c r="D20" s="10" t="str">
        <f>"20230201027"</f>
        <v>20230201027</v>
      </c>
      <c r="E20" s="10" t="s">
        <v>10</v>
      </c>
      <c r="F20" s="11" t="s">
        <v>11</v>
      </c>
      <c r="G20" s="11"/>
      <c r="XES20" s="3"/>
      <c r="XET20" s="3"/>
      <c r="XEU20" s="3"/>
      <c r="XEV20" s="3"/>
      <c r="XEW20" s="3"/>
    </row>
    <row r="21" s="1" customFormat="1" ht="20" customHeight="1" spans="1:16377">
      <c r="A21" s="10">
        <v>18</v>
      </c>
      <c r="B21" s="10" t="str">
        <f t="shared" si="1"/>
        <v>02</v>
      </c>
      <c r="C21" s="10" t="s">
        <v>9</v>
      </c>
      <c r="D21" s="10" t="str">
        <f>"20230201023"</f>
        <v>20230201023</v>
      </c>
      <c r="E21" s="10" t="s">
        <v>10</v>
      </c>
      <c r="F21" s="11" t="s">
        <v>11</v>
      </c>
      <c r="G21" s="11"/>
      <c r="XES21" s="3"/>
      <c r="XET21" s="3"/>
      <c r="XEU21" s="3"/>
      <c r="XEV21" s="3"/>
      <c r="XEW21" s="3"/>
    </row>
    <row r="22" s="1" customFormat="1" ht="20" customHeight="1" spans="1:16377">
      <c r="A22" s="10">
        <v>19</v>
      </c>
      <c r="B22" s="10" t="str">
        <f t="shared" si="1"/>
        <v>02</v>
      </c>
      <c r="C22" s="10" t="s">
        <v>9</v>
      </c>
      <c r="D22" s="10" t="str">
        <f>"20230201026"</f>
        <v>20230201026</v>
      </c>
      <c r="E22" s="10" t="s">
        <v>10</v>
      </c>
      <c r="F22" s="11" t="s">
        <v>11</v>
      </c>
      <c r="G22" s="11"/>
      <c r="XES22" s="3"/>
      <c r="XET22" s="3"/>
      <c r="XEU22" s="3"/>
      <c r="XEV22" s="3"/>
      <c r="XEW22" s="3"/>
    </row>
    <row r="23" s="1" customFormat="1" ht="20" customHeight="1" spans="1:16377">
      <c r="A23" s="10">
        <v>20</v>
      </c>
      <c r="B23" s="10" t="str">
        <f t="shared" si="1"/>
        <v>02</v>
      </c>
      <c r="C23" s="10" t="s">
        <v>9</v>
      </c>
      <c r="D23" s="10" t="str">
        <f>"20230201024"</f>
        <v>20230201024</v>
      </c>
      <c r="E23" s="10" t="s">
        <v>12</v>
      </c>
      <c r="F23" s="12" t="s">
        <v>13</v>
      </c>
      <c r="G23" s="12" t="s">
        <v>15</v>
      </c>
      <c r="XES23" s="3"/>
      <c r="XET23" s="3"/>
      <c r="XEU23" s="3"/>
      <c r="XEV23" s="3"/>
      <c r="XEW23" s="3"/>
    </row>
    <row r="24" s="1" customFormat="1" ht="20" customHeight="1" spans="1:16377">
      <c r="A24" s="10">
        <v>21</v>
      </c>
      <c r="B24" s="10" t="str">
        <f t="shared" si="1"/>
        <v>02</v>
      </c>
      <c r="C24" s="10" t="s">
        <v>9</v>
      </c>
      <c r="D24" s="10" t="str">
        <f>"20230201022"</f>
        <v>20230201022</v>
      </c>
      <c r="E24" s="10" t="s">
        <v>12</v>
      </c>
      <c r="F24" s="12" t="s">
        <v>13</v>
      </c>
      <c r="G24" s="12" t="s">
        <v>15</v>
      </c>
      <c r="XES24" s="3"/>
      <c r="XET24" s="3"/>
      <c r="XEU24" s="3"/>
      <c r="XEV24" s="3"/>
      <c r="XEW24" s="3"/>
    </row>
    <row r="25" s="1" customFormat="1" ht="20" customHeight="1" spans="1:16377">
      <c r="A25" s="10">
        <v>22</v>
      </c>
      <c r="B25" s="10" t="str">
        <f t="shared" ref="B25:B30" si="2">"03"</f>
        <v>03</v>
      </c>
      <c r="C25" s="10" t="s">
        <v>9</v>
      </c>
      <c r="D25" s="10" t="str">
        <f>"20230302002"</f>
        <v>20230302002</v>
      </c>
      <c r="E25" s="10" t="s">
        <v>10</v>
      </c>
      <c r="F25" s="11" t="s">
        <v>11</v>
      </c>
      <c r="G25" s="11"/>
      <c r="XES25" s="3"/>
      <c r="XET25" s="3"/>
      <c r="XEU25" s="3"/>
      <c r="XEV25" s="3"/>
      <c r="XEW25" s="3"/>
    </row>
    <row r="26" s="1" customFormat="1" ht="20" customHeight="1" spans="1:16377">
      <c r="A26" s="10">
        <v>23</v>
      </c>
      <c r="B26" s="10" t="str">
        <f t="shared" si="2"/>
        <v>03</v>
      </c>
      <c r="C26" s="10" t="s">
        <v>9</v>
      </c>
      <c r="D26" s="10" t="str">
        <f>"20230302003"</f>
        <v>20230302003</v>
      </c>
      <c r="E26" s="10" t="s">
        <v>10</v>
      </c>
      <c r="F26" s="11" t="s">
        <v>11</v>
      </c>
      <c r="G26" s="11"/>
      <c r="XES26" s="3"/>
      <c r="XET26" s="3"/>
      <c r="XEU26" s="3"/>
      <c r="XEV26" s="3"/>
      <c r="XEW26" s="3"/>
    </row>
    <row r="27" s="1" customFormat="1" ht="20" customHeight="1" spans="1:16377">
      <c r="A27" s="10">
        <v>24</v>
      </c>
      <c r="B27" s="10" t="str">
        <f t="shared" si="2"/>
        <v>03</v>
      </c>
      <c r="C27" s="10" t="s">
        <v>9</v>
      </c>
      <c r="D27" s="10" t="str">
        <f>"20230301030"</f>
        <v>20230301030</v>
      </c>
      <c r="E27" s="10" t="s">
        <v>10</v>
      </c>
      <c r="F27" s="11" t="s">
        <v>11</v>
      </c>
      <c r="G27" s="11"/>
      <c r="XES27" s="3"/>
      <c r="XET27" s="3"/>
      <c r="XEU27" s="3"/>
      <c r="XEV27" s="3"/>
      <c r="XEW27" s="3"/>
    </row>
    <row r="28" s="1" customFormat="1" ht="20" customHeight="1" spans="1:16377">
      <c r="A28" s="10">
        <v>25</v>
      </c>
      <c r="B28" s="10" t="str">
        <f t="shared" si="2"/>
        <v>03</v>
      </c>
      <c r="C28" s="10" t="s">
        <v>9</v>
      </c>
      <c r="D28" s="10" t="str">
        <f>"20230301028"</f>
        <v>20230301028</v>
      </c>
      <c r="E28" s="10" t="s">
        <v>12</v>
      </c>
      <c r="F28" s="12" t="s">
        <v>13</v>
      </c>
      <c r="G28" s="12" t="s">
        <v>15</v>
      </c>
      <c r="XES28" s="3"/>
      <c r="XET28" s="3"/>
      <c r="XEU28" s="3"/>
      <c r="XEV28" s="3"/>
      <c r="XEW28" s="3"/>
    </row>
    <row r="29" s="1" customFormat="1" ht="20" customHeight="1" spans="1:16377">
      <c r="A29" s="10">
        <v>26</v>
      </c>
      <c r="B29" s="10" t="str">
        <f t="shared" si="2"/>
        <v>03</v>
      </c>
      <c r="C29" s="10" t="s">
        <v>9</v>
      </c>
      <c r="D29" s="10" t="str">
        <f>"20230302004"</f>
        <v>20230302004</v>
      </c>
      <c r="E29" s="10" t="s">
        <v>12</v>
      </c>
      <c r="F29" s="12" t="s">
        <v>13</v>
      </c>
      <c r="G29" s="12" t="s">
        <v>14</v>
      </c>
      <c r="XES29" s="3"/>
      <c r="XET29" s="3"/>
      <c r="XEU29" s="3"/>
      <c r="XEV29" s="3"/>
      <c r="XEW29" s="3"/>
    </row>
    <row r="30" s="1" customFormat="1" ht="20" customHeight="1" spans="1:16377">
      <c r="A30" s="10">
        <v>27</v>
      </c>
      <c r="B30" s="10" t="str">
        <f t="shared" si="2"/>
        <v>03</v>
      </c>
      <c r="C30" s="10" t="s">
        <v>9</v>
      </c>
      <c r="D30" s="10" t="str">
        <f>"20230301029"</f>
        <v>20230301029</v>
      </c>
      <c r="E30" s="10" t="s">
        <v>12</v>
      </c>
      <c r="F30" s="12" t="s">
        <v>13</v>
      </c>
      <c r="G30" s="12" t="s">
        <v>14</v>
      </c>
      <c r="XES30" s="3"/>
      <c r="XET30" s="3"/>
      <c r="XEU30" s="3"/>
      <c r="XEV30" s="3"/>
      <c r="XEW30" s="3"/>
    </row>
    <row r="31" s="1" customFormat="1" ht="20" customHeight="1" spans="1:16377">
      <c r="A31" s="10">
        <v>28</v>
      </c>
      <c r="B31" s="10" t="str">
        <f t="shared" ref="B31:B60" si="3">"04"</f>
        <v>04</v>
      </c>
      <c r="C31" s="10" t="s">
        <v>9</v>
      </c>
      <c r="D31" s="10" t="str">
        <f>"20230404022"</f>
        <v>20230404022</v>
      </c>
      <c r="E31" s="10" t="s">
        <v>10</v>
      </c>
      <c r="F31" s="11" t="s">
        <v>11</v>
      </c>
      <c r="G31" s="11"/>
      <c r="XES31" s="3"/>
      <c r="XET31" s="3"/>
      <c r="XEU31" s="3"/>
      <c r="XEV31" s="3"/>
      <c r="XEW31" s="3"/>
    </row>
    <row r="32" s="1" customFormat="1" ht="20" customHeight="1" spans="1:16377">
      <c r="A32" s="10">
        <v>29</v>
      </c>
      <c r="B32" s="10" t="str">
        <f t="shared" si="3"/>
        <v>04</v>
      </c>
      <c r="C32" s="10" t="s">
        <v>9</v>
      </c>
      <c r="D32" s="10" t="str">
        <f>"20230406008"</f>
        <v>20230406008</v>
      </c>
      <c r="E32" s="10" t="s">
        <v>10</v>
      </c>
      <c r="F32" s="11" t="s">
        <v>11</v>
      </c>
      <c r="G32" s="11"/>
      <c r="XES32" s="3"/>
      <c r="XET32" s="3"/>
      <c r="XEU32" s="3"/>
      <c r="XEV32" s="3"/>
      <c r="XEW32" s="3"/>
    </row>
    <row r="33" s="1" customFormat="1" ht="20" customHeight="1" spans="1:16377">
      <c r="A33" s="10">
        <v>30</v>
      </c>
      <c r="B33" s="10" t="str">
        <f t="shared" si="3"/>
        <v>04</v>
      </c>
      <c r="C33" s="10" t="s">
        <v>9</v>
      </c>
      <c r="D33" s="10" t="str">
        <f>"20230406027"</f>
        <v>20230406027</v>
      </c>
      <c r="E33" s="10" t="s">
        <v>10</v>
      </c>
      <c r="F33" s="11" t="s">
        <v>11</v>
      </c>
      <c r="G33" s="11"/>
      <c r="XES33" s="3"/>
      <c r="XET33" s="3"/>
      <c r="XEU33" s="3"/>
      <c r="XEV33" s="3"/>
      <c r="XEW33" s="3"/>
    </row>
    <row r="34" s="1" customFormat="1" ht="20" customHeight="1" spans="1:16377">
      <c r="A34" s="10">
        <v>31</v>
      </c>
      <c r="B34" s="10" t="str">
        <f t="shared" si="3"/>
        <v>04</v>
      </c>
      <c r="C34" s="10" t="s">
        <v>9</v>
      </c>
      <c r="D34" s="10" t="str">
        <f>"20230407003"</f>
        <v>20230407003</v>
      </c>
      <c r="E34" s="10" t="s">
        <v>10</v>
      </c>
      <c r="F34" s="11" t="s">
        <v>11</v>
      </c>
      <c r="G34" s="11"/>
      <c r="XES34" s="3"/>
      <c r="XET34" s="3"/>
      <c r="XEU34" s="3"/>
      <c r="XEV34" s="3"/>
      <c r="XEW34" s="3"/>
    </row>
    <row r="35" s="1" customFormat="1" ht="20" customHeight="1" spans="1:16377">
      <c r="A35" s="10">
        <v>32</v>
      </c>
      <c r="B35" s="10" t="str">
        <f t="shared" si="3"/>
        <v>04</v>
      </c>
      <c r="C35" s="10" t="s">
        <v>9</v>
      </c>
      <c r="D35" s="10" t="str">
        <f>"20230404030"</f>
        <v>20230404030</v>
      </c>
      <c r="E35" s="10" t="s">
        <v>10</v>
      </c>
      <c r="F35" s="11" t="s">
        <v>11</v>
      </c>
      <c r="G35" s="11"/>
      <c r="XES35" s="3"/>
      <c r="XET35" s="3"/>
      <c r="XEU35" s="3"/>
      <c r="XEV35" s="3"/>
      <c r="XEW35" s="3"/>
    </row>
    <row r="36" s="1" customFormat="1" ht="20" customHeight="1" spans="1:16377">
      <c r="A36" s="10">
        <v>33</v>
      </c>
      <c r="B36" s="10" t="str">
        <f t="shared" si="3"/>
        <v>04</v>
      </c>
      <c r="C36" s="10" t="s">
        <v>9</v>
      </c>
      <c r="D36" s="10" t="str">
        <f>"20230406029"</f>
        <v>20230406029</v>
      </c>
      <c r="E36" s="10" t="s">
        <v>10</v>
      </c>
      <c r="F36" s="11" t="s">
        <v>11</v>
      </c>
      <c r="G36" s="11"/>
      <c r="XES36" s="3"/>
      <c r="XET36" s="3"/>
      <c r="XEU36" s="3"/>
      <c r="XEV36" s="3"/>
      <c r="XEW36" s="3"/>
    </row>
    <row r="37" s="1" customFormat="1" ht="20" customHeight="1" spans="1:16377">
      <c r="A37" s="10">
        <v>34</v>
      </c>
      <c r="B37" s="10" t="str">
        <f t="shared" si="3"/>
        <v>04</v>
      </c>
      <c r="C37" s="10" t="s">
        <v>9</v>
      </c>
      <c r="D37" s="10" t="str">
        <f>"20230404002"</f>
        <v>20230404002</v>
      </c>
      <c r="E37" s="10" t="s">
        <v>10</v>
      </c>
      <c r="F37" s="11" t="s">
        <v>11</v>
      </c>
      <c r="G37" s="11"/>
      <c r="XES37" s="3"/>
      <c r="XET37" s="3"/>
      <c r="XEU37" s="3"/>
      <c r="XEV37" s="3"/>
      <c r="XEW37" s="3"/>
    </row>
    <row r="38" s="1" customFormat="1" ht="20" customHeight="1" spans="1:16377">
      <c r="A38" s="10">
        <v>35</v>
      </c>
      <c r="B38" s="10" t="str">
        <f t="shared" si="3"/>
        <v>04</v>
      </c>
      <c r="C38" s="10" t="s">
        <v>9</v>
      </c>
      <c r="D38" s="10" t="str">
        <f>"20230404010"</f>
        <v>20230404010</v>
      </c>
      <c r="E38" s="10" t="s">
        <v>10</v>
      </c>
      <c r="F38" s="11" t="s">
        <v>11</v>
      </c>
      <c r="G38" s="11"/>
      <c r="XES38" s="3"/>
      <c r="XET38" s="3"/>
      <c r="XEU38" s="3"/>
      <c r="XEV38" s="3"/>
      <c r="XEW38" s="3"/>
    </row>
    <row r="39" s="1" customFormat="1" ht="20" customHeight="1" spans="1:16377">
      <c r="A39" s="10">
        <v>36</v>
      </c>
      <c r="B39" s="10" t="str">
        <f t="shared" si="3"/>
        <v>04</v>
      </c>
      <c r="C39" s="10" t="s">
        <v>9</v>
      </c>
      <c r="D39" s="10" t="str">
        <f>"20230404012"</f>
        <v>20230404012</v>
      </c>
      <c r="E39" s="10" t="s">
        <v>10</v>
      </c>
      <c r="F39" s="11" t="s">
        <v>11</v>
      </c>
      <c r="G39" s="11"/>
      <c r="XES39" s="3"/>
      <c r="XET39" s="3"/>
      <c r="XEU39" s="3"/>
      <c r="XEV39" s="3"/>
      <c r="XEW39" s="3"/>
    </row>
    <row r="40" s="1" customFormat="1" ht="20" customHeight="1" spans="1:16377">
      <c r="A40" s="10">
        <v>37</v>
      </c>
      <c r="B40" s="10" t="str">
        <f t="shared" si="3"/>
        <v>04</v>
      </c>
      <c r="C40" s="10" t="s">
        <v>9</v>
      </c>
      <c r="D40" s="10" t="str">
        <f>"20230403025"</f>
        <v>20230403025</v>
      </c>
      <c r="E40" s="10" t="s">
        <v>10</v>
      </c>
      <c r="F40" s="11" t="s">
        <v>11</v>
      </c>
      <c r="G40" s="11"/>
      <c r="XES40" s="3"/>
      <c r="XET40" s="3"/>
      <c r="XEU40" s="3"/>
      <c r="XEV40" s="3"/>
      <c r="XEW40" s="3"/>
    </row>
    <row r="41" s="1" customFormat="1" ht="20" customHeight="1" spans="1:16377">
      <c r="A41" s="10">
        <v>38</v>
      </c>
      <c r="B41" s="10" t="str">
        <f t="shared" si="3"/>
        <v>04</v>
      </c>
      <c r="C41" s="10" t="s">
        <v>9</v>
      </c>
      <c r="D41" s="10" t="str">
        <f>"20230402012"</f>
        <v>20230402012</v>
      </c>
      <c r="E41" s="10" t="s">
        <v>10</v>
      </c>
      <c r="F41" s="11" t="s">
        <v>11</v>
      </c>
      <c r="G41" s="11"/>
      <c r="XES41" s="3"/>
      <c r="XET41" s="3"/>
      <c r="XEU41" s="3"/>
      <c r="XEV41" s="3"/>
      <c r="XEW41" s="3"/>
    </row>
    <row r="42" s="1" customFormat="1" ht="20" customHeight="1" spans="1:16377">
      <c r="A42" s="10">
        <v>39</v>
      </c>
      <c r="B42" s="10" t="str">
        <f t="shared" si="3"/>
        <v>04</v>
      </c>
      <c r="C42" s="10" t="s">
        <v>9</v>
      </c>
      <c r="D42" s="10" t="str">
        <f>"20230406019"</f>
        <v>20230406019</v>
      </c>
      <c r="E42" s="10" t="s">
        <v>10</v>
      </c>
      <c r="F42" s="11" t="s">
        <v>11</v>
      </c>
      <c r="G42" s="11"/>
      <c r="XES42" s="3"/>
      <c r="XET42" s="3"/>
      <c r="XEU42" s="3"/>
      <c r="XEV42" s="3"/>
      <c r="XEW42" s="3"/>
    </row>
    <row r="43" s="1" customFormat="1" ht="20" customHeight="1" spans="1:16377">
      <c r="A43" s="10">
        <v>40</v>
      </c>
      <c r="B43" s="10" t="str">
        <f t="shared" si="3"/>
        <v>04</v>
      </c>
      <c r="C43" s="10" t="s">
        <v>9</v>
      </c>
      <c r="D43" s="10" t="str">
        <f>"20230402025"</f>
        <v>20230402025</v>
      </c>
      <c r="E43" s="10" t="s">
        <v>10</v>
      </c>
      <c r="F43" s="11" t="s">
        <v>11</v>
      </c>
      <c r="G43" s="11"/>
      <c r="XES43" s="3"/>
      <c r="XET43" s="3"/>
      <c r="XEU43" s="3"/>
      <c r="XEV43" s="3"/>
      <c r="XEW43" s="3"/>
    </row>
    <row r="44" s="1" customFormat="1" ht="20" customHeight="1" spans="1:16377">
      <c r="A44" s="10">
        <v>41</v>
      </c>
      <c r="B44" s="10" t="str">
        <f t="shared" si="3"/>
        <v>04</v>
      </c>
      <c r="C44" s="10" t="s">
        <v>9</v>
      </c>
      <c r="D44" s="10" t="str">
        <f>"20230403014"</f>
        <v>20230403014</v>
      </c>
      <c r="E44" s="10" t="s">
        <v>10</v>
      </c>
      <c r="F44" s="11" t="s">
        <v>11</v>
      </c>
      <c r="G44" s="11"/>
      <c r="XES44" s="3"/>
      <c r="XET44" s="3"/>
      <c r="XEU44" s="3"/>
      <c r="XEV44" s="3"/>
      <c r="XEW44" s="3"/>
    </row>
    <row r="45" s="1" customFormat="1" ht="20" customHeight="1" spans="1:16377">
      <c r="A45" s="10">
        <v>42</v>
      </c>
      <c r="B45" s="10" t="str">
        <f t="shared" si="3"/>
        <v>04</v>
      </c>
      <c r="C45" s="10" t="s">
        <v>9</v>
      </c>
      <c r="D45" s="10" t="str">
        <f>"20230403002"</f>
        <v>20230403002</v>
      </c>
      <c r="E45" s="10" t="s">
        <v>10</v>
      </c>
      <c r="F45" s="11" t="s">
        <v>11</v>
      </c>
      <c r="G45" s="11"/>
      <c r="XES45" s="3"/>
      <c r="XET45" s="3"/>
      <c r="XEU45" s="3"/>
      <c r="XEV45" s="3"/>
      <c r="XEW45" s="3"/>
    </row>
    <row r="46" s="1" customFormat="1" ht="20" customHeight="1" spans="1:16377">
      <c r="A46" s="10">
        <v>43</v>
      </c>
      <c r="B46" s="10" t="str">
        <f t="shared" si="3"/>
        <v>04</v>
      </c>
      <c r="C46" s="10" t="s">
        <v>9</v>
      </c>
      <c r="D46" s="10" t="str">
        <f>"20230402022"</f>
        <v>20230402022</v>
      </c>
      <c r="E46" s="10" t="s">
        <v>10</v>
      </c>
      <c r="F46" s="11" t="s">
        <v>11</v>
      </c>
      <c r="G46" s="11"/>
      <c r="XES46" s="3"/>
      <c r="XET46" s="3"/>
      <c r="XEU46" s="3"/>
      <c r="XEV46" s="3"/>
      <c r="XEW46" s="3"/>
    </row>
    <row r="47" s="1" customFormat="1" ht="20" customHeight="1" spans="1:16377">
      <c r="A47" s="10">
        <v>44</v>
      </c>
      <c r="B47" s="10" t="str">
        <f t="shared" si="3"/>
        <v>04</v>
      </c>
      <c r="C47" s="10" t="s">
        <v>9</v>
      </c>
      <c r="D47" s="10" t="str">
        <f>"20230407001"</f>
        <v>20230407001</v>
      </c>
      <c r="E47" s="10" t="s">
        <v>10</v>
      </c>
      <c r="F47" s="11" t="s">
        <v>11</v>
      </c>
      <c r="G47" s="11"/>
      <c r="XES47" s="3"/>
      <c r="XET47" s="3"/>
      <c r="XEU47" s="3"/>
      <c r="XEV47" s="3"/>
      <c r="XEW47" s="3"/>
    </row>
    <row r="48" s="1" customFormat="1" ht="20" customHeight="1" spans="1:16377">
      <c r="A48" s="10">
        <v>45</v>
      </c>
      <c r="B48" s="10" t="str">
        <f t="shared" si="3"/>
        <v>04</v>
      </c>
      <c r="C48" s="10" t="s">
        <v>9</v>
      </c>
      <c r="D48" s="10" t="str">
        <f>"20230403020"</f>
        <v>20230403020</v>
      </c>
      <c r="E48" s="10" t="s">
        <v>10</v>
      </c>
      <c r="F48" s="11" t="s">
        <v>11</v>
      </c>
      <c r="G48" s="11"/>
      <c r="XES48" s="3"/>
      <c r="XET48" s="3"/>
      <c r="XEU48" s="3"/>
      <c r="XEV48" s="3"/>
      <c r="XEW48" s="3"/>
    </row>
    <row r="49" s="1" customFormat="1" ht="20" customHeight="1" spans="1:16377">
      <c r="A49" s="10">
        <v>46</v>
      </c>
      <c r="B49" s="10" t="str">
        <f t="shared" si="3"/>
        <v>04</v>
      </c>
      <c r="C49" s="10" t="s">
        <v>9</v>
      </c>
      <c r="D49" s="10" t="str">
        <f>"20230403017"</f>
        <v>20230403017</v>
      </c>
      <c r="E49" s="10" t="s">
        <v>10</v>
      </c>
      <c r="F49" s="11" t="s">
        <v>11</v>
      </c>
      <c r="G49" s="11"/>
      <c r="XES49" s="3"/>
      <c r="XET49" s="3"/>
      <c r="XEU49" s="3"/>
      <c r="XEV49" s="3"/>
      <c r="XEW49" s="3"/>
    </row>
    <row r="50" s="1" customFormat="1" ht="20" customHeight="1" spans="1:16377">
      <c r="A50" s="10">
        <v>47</v>
      </c>
      <c r="B50" s="10" t="str">
        <f t="shared" si="3"/>
        <v>04</v>
      </c>
      <c r="C50" s="10" t="s">
        <v>9</v>
      </c>
      <c r="D50" s="10" t="str">
        <f>"20230404006"</f>
        <v>20230404006</v>
      </c>
      <c r="E50" s="10" t="s">
        <v>10</v>
      </c>
      <c r="F50" s="11" t="s">
        <v>11</v>
      </c>
      <c r="G50" s="11"/>
      <c r="XES50" s="3"/>
      <c r="XET50" s="3"/>
      <c r="XEU50" s="3"/>
      <c r="XEV50" s="3"/>
      <c r="XEW50" s="3"/>
    </row>
    <row r="51" s="1" customFormat="1" ht="20" customHeight="1" spans="1:16377">
      <c r="A51" s="10">
        <v>48</v>
      </c>
      <c r="B51" s="10" t="str">
        <f t="shared" si="3"/>
        <v>04</v>
      </c>
      <c r="C51" s="10" t="s">
        <v>9</v>
      </c>
      <c r="D51" s="10" t="str">
        <f>"20230402011"</f>
        <v>20230402011</v>
      </c>
      <c r="E51" s="10" t="s">
        <v>10</v>
      </c>
      <c r="F51" s="11" t="s">
        <v>11</v>
      </c>
      <c r="G51" s="11"/>
      <c r="XES51" s="3"/>
      <c r="XET51" s="3"/>
      <c r="XEU51" s="3"/>
      <c r="XEV51" s="3"/>
      <c r="XEW51" s="3"/>
    </row>
    <row r="52" s="1" customFormat="1" ht="20" customHeight="1" spans="1:16377">
      <c r="A52" s="10">
        <v>49</v>
      </c>
      <c r="B52" s="10" t="str">
        <f t="shared" si="3"/>
        <v>04</v>
      </c>
      <c r="C52" s="10" t="s">
        <v>9</v>
      </c>
      <c r="D52" s="10" t="str">
        <f>"20230406013"</f>
        <v>20230406013</v>
      </c>
      <c r="E52" s="10" t="s">
        <v>10</v>
      </c>
      <c r="F52" s="11" t="s">
        <v>11</v>
      </c>
      <c r="G52" s="11"/>
      <c r="XES52" s="3"/>
      <c r="XET52" s="3"/>
      <c r="XEU52" s="3"/>
      <c r="XEV52" s="3"/>
      <c r="XEW52" s="3"/>
    </row>
    <row r="53" s="1" customFormat="1" ht="20" customHeight="1" spans="1:16377">
      <c r="A53" s="10">
        <v>50</v>
      </c>
      <c r="B53" s="10" t="str">
        <f t="shared" si="3"/>
        <v>04</v>
      </c>
      <c r="C53" s="10" t="s">
        <v>9</v>
      </c>
      <c r="D53" s="10" t="str">
        <f>"20230407004"</f>
        <v>20230407004</v>
      </c>
      <c r="E53" s="10" t="s">
        <v>10</v>
      </c>
      <c r="F53" s="11" t="s">
        <v>11</v>
      </c>
      <c r="G53" s="11"/>
      <c r="XES53" s="3"/>
      <c r="XET53" s="3"/>
      <c r="XEU53" s="3"/>
      <c r="XEV53" s="3"/>
      <c r="XEW53" s="3"/>
    </row>
    <row r="54" s="1" customFormat="1" ht="20" customHeight="1" spans="1:16377">
      <c r="A54" s="10">
        <v>51</v>
      </c>
      <c r="B54" s="10" t="str">
        <f t="shared" si="3"/>
        <v>04</v>
      </c>
      <c r="C54" s="10" t="s">
        <v>9</v>
      </c>
      <c r="D54" s="10" t="str">
        <f>"20230403001"</f>
        <v>20230403001</v>
      </c>
      <c r="E54" s="10" t="s">
        <v>10</v>
      </c>
      <c r="F54" s="11" t="s">
        <v>11</v>
      </c>
      <c r="G54" s="11"/>
      <c r="XES54" s="3"/>
      <c r="XET54" s="3"/>
      <c r="XEU54" s="3"/>
      <c r="XEV54" s="3"/>
      <c r="XEW54" s="3"/>
    </row>
    <row r="55" s="1" customFormat="1" ht="20" customHeight="1" spans="1:16377">
      <c r="A55" s="10">
        <v>52</v>
      </c>
      <c r="B55" s="10" t="str">
        <f t="shared" si="3"/>
        <v>04</v>
      </c>
      <c r="C55" s="10" t="s">
        <v>9</v>
      </c>
      <c r="D55" s="10" t="str">
        <f>"20230404013"</f>
        <v>20230404013</v>
      </c>
      <c r="E55" s="10" t="s">
        <v>10</v>
      </c>
      <c r="F55" s="11" t="s">
        <v>11</v>
      </c>
      <c r="G55" s="11"/>
      <c r="XES55" s="3"/>
      <c r="XET55" s="3"/>
      <c r="XEU55" s="3"/>
      <c r="XEV55" s="3"/>
      <c r="XEW55" s="3"/>
    </row>
    <row r="56" s="1" customFormat="1" ht="20" customHeight="1" spans="1:16377">
      <c r="A56" s="10">
        <v>53</v>
      </c>
      <c r="B56" s="10" t="str">
        <f t="shared" si="3"/>
        <v>04</v>
      </c>
      <c r="C56" s="10" t="s">
        <v>9</v>
      </c>
      <c r="D56" s="10" t="str">
        <f>"20230406025"</f>
        <v>20230406025</v>
      </c>
      <c r="E56" s="10" t="s">
        <v>10</v>
      </c>
      <c r="F56" s="11" t="s">
        <v>11</v>
      </c>
      <c r="G56" s="11"/>
      <c r="XES56" s="3"/>
      <c r="XET56" s="3"/>
      <c r="XEU56" s="3"/>
      <c r="XEV56" s="3"/>
      <c r="XEW56" s="3"/>
    </row>
    <row r="57" s="1" customFormat="1" ht="20" customHeight="1" spans="1:16377">
      <c r="A57" s="10">
        <v>54</v>
      </c>
      <c r="B57" s="10" t="str">
        <f t="shared" si="3"/>
        <v>04</v>
      </c>
      <c r="C57" s="10" t="s">
        <v>9</v>
      </c>
      <c r="D57" s="10" t="str">
        <f>"20230404025"</f>
        <v>20230404025</v>
      </c>
      <c r="E57" s="10" t="s">
        <v>12</v>
      </c>
      <c r="F57" s="12" t="s">
        <v>13</v>
      </c>
      <c r="G57" s="12" t="s">
        <v>15</v>
      </c>
      <c r="XES57" s="3"/>
      <c r="XET57" s="3"/>
      <c r="XEU57" s="3"/>
      <c r="XEV57" s="3"/>
      <c r="XEW57" s="3"/>
    </row>
    <row r="58" s="1" customFormat="1" ht="20" customHeight="1" spans="1:16377">
      <c r="A58" s="10">
        <v>55</v>
      </c>
      <c r="B58" s="10" t="str">
        <f t="shared" si="3"/>
        <v>04</v>
      </c>
      <c r="C58" s="10" t="s">
        <v>9</v>
      </c>
      <c r="D58" s="10" t="str">
        <f>"20230406010"</f>
        <v>20230406010</v>
      </c>
      <c r="E58" s="10" t="s">
        <v>12</v>
      </c>
      <c r="F58" s="12" t="s">
        <v>13</v>
      </c>
      <c r="G58" s="12" t="s">
        <v>14</v>
      </c>
      <c r="XES58" s="3"/>
      <c r="XET58" s="3"/>
      <c r="XEU58" s="3"/>
      <c r="XEV58" s="3"/>
      <c r="XEW58" s="3"/>
    </row>
    <row r="59" s="1" customFormat="1" ht="20" customHeight="1" spans="1:16377">
      <c r="A59" s="10">
        <v>56</v>
      </c>
      <c r="B59" s="10" t="str">
        <f t="shared" si="3"/>
        <v>04</v>
      </c>
      <c r="C59" s="10" t="s">
        <v>9</v>
      </c>
      <c r="D59" s="10" t="str">
        <f>"20230406001"</f>
        <v>20230406001</v>
      </c>
      <c r="E59" s="10" t="s">
        <v>12</v>
      </c>
      <c r="F59" s="12" t="s">
        <v>13</v>
      </c>
      <c r="G59" s="12" t="s">
        <v>14</v>
      </c>
      <c r="XES59" s="3"/>
      <c r="XET59" s="3"/>
      <c r="XEU59" s="3"/>
      <c r="XEV59" s="3"/>
      <c r="XEW59" s="3"/>
    </row>
    <row r="60" s="1" customFormat="1" ht="20" customHeight="1" spans="1:16377">
      <c r="A60" s="10">
        <v>57</v>
      </c>
      <c r="B60" s="10" t="str">
        <f t="shared" si="3"/>
        <v>04</v>
      </c>
      <c r="C60" s="10" t="s">
        <v>9</v>
      </c>
      <c r="D60" s="10" t="str">
        <f>"20230407015"</f>
        <v>20230407015</v>
      </c>
      <c r="E60" s="10" t="s">
        <v>12</v>
      </c>
      <c r="F60" s="12" t="s">
        <v>13</v>
      </c>
      <c r="G60" s="12" t="s">
        <v>14</v>
      </c>
      <c r="XES60" s="3"/>
      <c r="XET60" s="3"/>
      <c r="XEU60" s="3"/>
      <c r="XEV60" s="3"/>
      <c r="XEW60" s="3"/>
    </row>
    <row r="61" s="1" customFormat="1" ht="20" customHeight="1" spans="1:16377">
      <c r="A61" s="10">
        <v>58</v>
      </c>
      <c r="B61" s="10" t="str">
        <f t="shared" ref="B61:B75" si="4">"05"</f>
        <v>05</v>
      </c>
      <c r="C61" s="10" t="s">
        <v>9</v>
      </c>
      <c r="D61" s="10" t="str">
        <f>"20230509002"</f>
        <v>20230509002</v>
      </c>
      <c r="E61" s="10" t="s">
        <v>10</v>
      </c>
      <c r="F61" s="11" t="s">
        <v>11</v>
      </c>
      <c r="G61" s="11"/>
      <c r="XES61" s="3"/>
      <c r="XET61" s="3"/>
      <c r="XEU61" s="3"/>
      <c r="XEV61" s="3"/>
      <c r="XEW61" s="3"/>
    </row>
    <row r="62" s="1" customFormat="1" ht="20" customHeight="1" spans="1:16377">
      <c r="A62" s="10">
        <v>59</v>
      </c>
      <c r="B62" s="10" t="str">
        <f t="shared" si="4"/>
        <v>05</v>
      </c>
      <c r="C62" s="10" t="s">
        <v>9</v>
      </c>
      <c r="D62" s="10" t="str">
        <f>"20230508013"</f>
        <v>20230508013</v>
      </c>
      <c r="E62" s="10" t="s">
        <v>10</v>
      </c>
      <c r="F62" s="11" t="s">
        <v>11</v>
      </c>
      <c r="G62" s="11"/>
      <c r="XES62" s="3"/>
      <c r="XET62" s="3"/>
      <c r="XEU62" s="3"/>
      <c r="XEV62" s="3"/>
      <c r="XEW62" s="3"/>
    </row>
    <row r="63" s="1" customFormat="1" ht="20" customHeight="1" spans="1:16377">
      <c r="A63" s="10">
        <v>60</v>
      </c>
      <c r="B63" s="10" t="str">
        <f t="shared" si="4"/>
        <v>05</v>
      </c>
      <c r="C63" s="10" t="s">
        <v>9</v>
      </c>
      <c r="D63" s="10" t="str">
        <f>"20230508002"</f>
        <v>20230508002</v>
      </c>
      <c r="E63" s="10" t="s">
        <v>10</v>
      </c>
      <c r="F63" s="11" t="s">
        <v>11</v>
      </c>
      <c r="G63" s="11"/>
      <c r="XES63" s="3"/>
      <c r="XET63" s="3"/>
      <c r="XEU63" s="3"/>
      <c r="XEV63" s="3"/>
      <c r="XEW63" s="3"/>
    </row>
    <row r="64" s="1" customFormat="1" ht="20" customHeight="1" spans="1:16377">
      <c r="A64" s="10">
        <v>61</v>
      </c>
      <c r="B64" s="10" t="str">
        <f t="shared" si="4"/>
        <v>05</v>
      </c>
      <c r="C64" s="10" t="s">
        <v>9</v>
      </c>
      <c r="D64" s="10" t="str">
        <f>"20230509016"</f>
        <v>20230509016</v>
      </c>
      <c r="E64" s="10" t="s">
        <v>10</v>
      </c>
      <c r="F64" s="11" t="s">
        <v>11</v>
      </c>
      <c r="G64" s="11"/>
      <c r="XES64" s="3"/>
      <c r="XET64" s="3"/>
      <c r="XEU64" s="3"/>
      <c r="XEV64" s="3"/>
      <c r="XEW64" s="3"/>
    </row>
    <row r="65" s="1" customFormat="1" ht="20" customHeight="1" spans="1:16377">
      <c r="A65" s="10">
        <v>62</v>
      </c>
      <c r="B65" s="10" t="str">
        <f t="shared" si="4"/>
        <v>05</v>
      </c>
      <c r="C65" s="10" t="s">
        <v>9</v>
      </c>
      <c r="D65" s="10" t="str">
        <f>"20230508011"</f>
        <v>20230508011</v>
      </c>
      <c r="E65" s="10" t="s">
        <v>10</v>
      </c>
      <c r="F65" s="11" t="s">
        <v>11</v>
      </c>
      <c r="G65" s="11"/>
      <c r="XES65" s="3"/>
      <c r="XET65" s="3"/>
      <c r="XEU65" s="3"/>
      <c r="XEV65" s="3"/>
      <c r="XEW65" s="3"/>
    </row>
    <row r="66" s="1" customFormat="1" ht="20" customHeight="1" spans="1:16377">
      <c r="A66" s="10">
        <v>63</v>
      </c>
      <c r="B66" s="10" t="str">
        <f t="shared" si="4"/>
        <v>05</v>
      </c>
      <c r="C66" s="10" t="s">
        <v>9</v>
      </c>
      <c r="D66" s="10" t="str">
        <f>"20230507027"</f>
        <v>20230507027</v>
      </c>
      <c r="E66" s="10" t="s">
        <v>10</v>
      </c>
      <c r="F66" s="11" t="s">
        <v>11</v>
      </c>
      <c r="G66" s="11"/>
      <c r="XES66" s="3"/>
      <c r="XET66" s="3"/>
      <c r="XEU66" s="3"/>
      <c r="XEV66" s="3"/>
      <c r="XEW66" s="3"/>
    </row>
    <row r="67" s="1" customFormat="1" ht="20" customHeight="1" spans="1:16377">
      <c r="A67" s="10">
        <v>64</v>
      </c>
      <c r="B67" s="10" t="str">
        <f t="shared" si="4"/>
        <v>05</v>
      </c>
      <c r="C67" s="10" t="s">
        <v>9</v>
      </c>
      <c r="D67" s="10" t="str">
        <f>"20230508007"</f>
        <v>20230508007</v>
      </c>
      <c r="E67" s="10" t="s">
        <v>10</v>
      </c>
      <c r="F67" s="11" t="s">
        <v>11</v>
      </c>
      <c r="G67" s="11"/>
      <c r="XES67" s="3"/>
      <c r="XET67" s="3"/>
      <c r="XEU67" s="3"/>
      <c r="XEV67" s="3"/>
      <c r="XEW67" s="3"/>
    </row>
    <row r="68" s="1" customFormat="1" ht="20" customHeight="1" spans="1:16377">
      <c r="A68" s="10">
        <v>65</v>
      </c>
      <c r="B68" s="10" t="str">
        <f t="shared" si="4"/>
        <v>05</v>
      </c>
      <c r="C68" s="10" t="s">
        <v>9</v>
      </c>
      <c r="D68" s="10" t="str">
        <f>"20230509006"</f>
        <v>20230509006</v>
      </c>
      <c r="E68" s="10" t="s">
        <v>10</v>
      </c>
      <c r="F68" s="11" t="s">
        <v>11</v>
      </c>
      <c r="G68" s="11"/>
      <c r="XES68" s="3"/>
      <c r="XET68" s="3"/>
      <c r="XEU68" s="3"/>
      <c r="XEV68" s="3"/>
      <c r="XEW68" s="3"/>
    </row>
    <row r="69" s="1" customFormat="1" ht="20" customHeight="1" spans="1:16377">
      <c r="A69" s="10">
        <v>66</v>
      </c>
      <c r="B69" s="10" t="str">
        <f t="shared" si="4"/>
        <v>05</v>
      </c>
      <c r="C69" s="10" t="s">
        <v>9</v>
      </c>
      <c r="D69" s="10" t="str">
        <f>"20230509004"</f>
        <v>20230509004</v>
      </c>
      <c r="E69" s="10" t="s">
        <v>10</v>
      </c>
      <c r="F69" s="11" t="s">
        <v>11</v>
      </c>
      <c r="G69" s="11"/>
      <c r="XES69" s="3"/>
      <c r="XET69" s="3"/>
      <c r="XEU69" s="3"/>
      <c r="XEV69" s="3"/>
      <c r="XEW69" s="3"/>
    </row>
    <row r="70" s="1" customFormat="1" ht="20" customHeight="1" spans="1:16377">
      <c r="A70" s="10">
        <v>67</v>
      </c>
      <c r="B70" s="10" t="str">
        <f t="shared" si="4"/>
        <v>05</v>
      </c>
      <c r="C70" s="10" t="s">
        <v>9</v>
      </c>
      <c r="D70" s="10" t="str">
        <f>"20230508025"</f>
        <v>20230508025</v>
      </c>
      <c r="E70" s="10" t="s">
        <v>10</v>
      </c>
      <c r="F70" s="11" t="s">
        <v>11</v>
      </c>
      <c r="G70" s="11"/>
      <c r="XES70" s="3"/>
      <c r="XET70" s="3"/>
      <c r="XEU70" s="3"/>
      <c r="XEV70" s="3"/>
      <c r="XEW70" s="3"/>
    </row>
    <row r="71" s="1" customFormat="1" ht="20" customHeight="1" spans="1:16377">
      <c r="A71" s="10">
        <v>68</v>
      </c>
      <c r="B71" s="10" t="str">
        <f t="shared" si="4"/>
        <v>05</v>
      </c>
      <c r="C71" s="10" t="s">
        <v>9</v>
      </c>
      <c r="D71" s="10" t="str">
        <f>"20230508015"</f>
        <v>20230508015</v>
      </c>
      <c r="E71" s="10" t="s">
        <v>10</v>
      </c>
      <c r="F71" s="11" t="s">
        <v>11</v>
      </c>
      <c r="G71" s="11"/>
      <c r="XES71" s="3"/>
      <c r="XET71" s="3"/>
      <c r="XEU71" s="3"/>
      <c r="XEV71" s="3"/>
      <c r="XEW71" s="3"/>
    </row>
    <row r="72" s="1" customFormat="1" ht="20" customHeight="1" spans="1:16377">
      <c r="A72" s="10">
        <v>69</v>
      </c>
      <c r="B72" s="10" t="str">
        <f t="shared" si="4"/>
        <v>05</v>
      </c>
      <c r="C72" s="10" t="s">
        <v>9</v>
      </c>
      <c r="D72" s="10" t="str">
        <f>"20230509010"</f>
        <v>20230509010</v>
      </c>
      <c r="E72" s="10" t="s">
        <v>10</v>
      </c>
      <c r="F72" s="11" t="s">
        <v>11</v>
      </c>
      <c r="G72" s="11"/>
      <c r="XES72" s="3"/>
      <c r="XET72" s="3"/>
      <c r="XEU72" s="3"/>
      <c r="XEV72" s="3"/>
      <c r="XEW72" s="3"/>
    </row>
    <row r="73" s="1" customFormat="1" ht="20" customHeight="1" spans="1:16377">
      <c r="A73" s="10">
        <v>70</v>
      </c>
      <c r="B73" s="10" t="str">
        <f t="shared" si="4"/>
        <v>05</v>
      </c>
      <c r="C73" s="10" t="s">
        <v>9</v>
      </c>
      <c r="D73" s="10" t="str">
        <f>"20230508023"</f>
        <v>20230508023</v>
      </c>
      <c r="E73" s="10" t="s">
        <v>10</v>
      </c>
      <c r="F73" s="11" t="s">
        <v>11</v>
      </c>
      <c r="G73" s="11"/>
      <c r="XES73" s="3"/>
      <c r="XET73" s="3"/>
      <c r="XEU73" s="3"/>
      <c r="XEV73" s="3"/>
      <c r="XEW73" s="3"/>
    </row>
    <row r="74" s="1" customFormat="1" ht="20" customHeight="1" spans="1:16377">
      <c r="A74" s="10">
        <v>71</v>
      </c>
      <c r="B74" s="10" t="str">
        <f t="shared" si="4"/>
        <v>05</v>
      </c>
      <c r="C74" s="10" t="s">
        <v>9</v>
      </c>
      <c r="D74" s="10" t="str">
        <f>"20230508022"</f>
        <v>20230508022</v>
      </c>
      <c r="E74" s="10" t="s">
        <v>10</v>
      </c>
      <c r="F74" s="11" t="s">
        <v>11</v>
      </c>
      <c r="G74" s="11"/>
      <c r="XES74" s="3"/>
      <c r="XET74" s="3"/>
      <c r="XEU74" s="3"/>
      <c r="XEV74" s="3"/>
      <c r="XEW74" s="3"/>
    </row>
    <row r="75" s="1" customFormat="1" ht="20" customHeight="1" spans="1:16377">
      <c r="A75" s="10">
        <v>72</v>
      </c>
      <c r="B75" s="10" t="str">
        <f t="shared" si="4"/>
        <v>05</v>
      </c>
      <c r="C75" s="10" t="s">
        <v>9</v>
      </c>
      <c r="D75" s="10" t="str">
        <f>"20230508016"</f>
        <v>20230508016</v>
      </c>
      <c r="E75" s="10" t="s">
        <v>12</v>
      </c>
      <c r="F75" s="12" t="s">
        <v>13</v>
      </c>
      <c r="G75" s="12" t="s">
        <v>15</v>
      </c>
      <c r="XES75" s="3"/>
      <c r="XET75" s="3"/>
      <c r="XEU75" s="3"/>
      <c r="XEV75" s="3"/>
      <c r="XEW75" s="3"/>
    </row>
    <row r="76" s="1" customFormat="1" ht="20" customHeight="1" spans="1:16377">
      <c r="A76" s="10">
        <v>73</v>
      </c>
      <c r="B76" s="10" t="str">
        <f t="shared" ref="B76:B87" si="5">"06"</f>
        <v>06</v>
      </c>
      <c r="C76" s="10" t="s">
        <v>9</v>
      </c>
      <c r="D76" s="10" t="str">
        <f>"20230609030"</f>
        <v>20230609030</v>
      </c>
      <c r="E76" s="10" t="s">
        <v>10</v>
      </c>
      <c r="F76" s="11" t="s">
        <v>11</v>
      </c>
      <c r="G76" s="11"/>
      <c r="XES76" s="3"/>
      <c r="XET76" s="3"/>
      <c r="XEU76" s="3"/>
      <c r="XEV76" s="3"/>
      <c r="XEW76" s="3"/>
    </row>
    <row r="77" s="1" customFormat="1" ht="20" customHeight="1" spans="1:16377">
      <c r="A77" s="10">
        <v>74</v>
      </c>
      <c r="B77" s="10" t="str">
        <f t="shared" si="5"/>
        <v>06</v>
      </c>
      <c r="C77" s="10" t="s">
        <v>9</v>
      </c>
      <c r="D77" s="10" t="str">
        <f>"20230610004"</f>
        <v>20230610004</v>
      </c>
      <c r="E77" s="10" t="s">
        <v>10</v>
      </c>
      <c r="F77" s="11" t="s">
        <v>11</v>
      </c>
      <c r="G77" s="11"/>
      <c r="XES77" s="3"/>
      <c r="XET77" s="3"/>
      <c r="XEU77" s="3"/>
      <c r="XEV77" s="3"/>
      <c r="XEW77" s="3"/>
    </row>
    <row r="78" s="1" customFormat="1" ht="20" customHeight="1" spans="1:16377">
      <c r="A78" s="10">
        <v>75</v>
      </c>
      <c r="B78" s="10" t="str">
        <f t="shared" si="5"/>
        <v>06</v>
      </c>
      <c r="C78" s="10" t="s">
        <v>9</v>
      </c>
      <c r="D78" s="10" t="str">
        <f>"20230609026"</f>
        <v>20230609026</v>
      </c>
      <c r="E78" s="10" t="s">
        <v>10</v>
      </c>
      <c r="F78" s="11" t="s">
        <v>11</v>
      </c>
      <c r="G78" s="11"/>
      <c r="XES78" s="3"/>
      <c r="XET78" s="3"/>
      <c r="XEU78" s="3"/>
      <c r="XEV78" s="3"/>
      <c r="XEW78" s="3"/>
    </row>
    <row r="79" s="1" customFormat="1" ht="20" customHeight="1" spans="1:16377">
      <c r="A79" s="10">
        <v>76</v>
      </c>
      <c r="B79" s="10" t="str">
        <f t="shared" si="5"/>
        <v>06</v>
      </c>
      <c r="C79" s="10" t="s">
        <v>9</v>
      </c>
      <c r="D79" s="10" t="str">
        <f>"20230609020"</f>
        <v>20230609020</v>
      </c>
      <c r="E79" s="10" t="s">
        <v>10</v>
      </c>
      <c r="F79" s="11" t="s">
        <v>11</v>
      </c>
      <c r="G79" s="11"/>
      <c r="XES79" s="3"/>
      <c r="XET79" s="3"/>
      <c r="XEU79" s="3"/>
      <c r="XEV79" s="3"/>
      <c r="XEW79" s="3"/>
    </row>
    <row r="80" s="1" customFormat="1" ht="20" customHeight="1" spans="1:16377">
      <c r="A80" s="10">
        <v>77</v>
      </c>
      <c r="B80" s="10" t="str">
        <f t="shared" si="5"/>
        <v>06</v>
      </c>
      <c r="C80" s="10" t="s">
        <v>9</v>
      </c>
      <c r="D80" s="10" t="str">
        <f>"20230610009"</f>
        <v>20230610009</v>
      </c>
      <c r="E80" s="10" t="s">
        <v>10</v>
      </c>
      <c r="F80" s="11" t="s">
        <v>11</v>
      </c>
      <c r="G80" s="11"/>
      <c r="XES80" s="3"/>
      <c r="XET80" s="3"/>
      <c r="XEU80" s="3"/>
      <c r="XEV80" s="3"/>
      <c r="XEW80" s="3"/>
    </row>
    <row r="81" s="1" customFormat="1" ht="20" customHeight="1" spans="1:16377">
      <c r="A81" s="10">
        <v>78</v>
      </c>
      <c r="B81" s="10" t="str">
        <f t="shared" si="5"/>
        <v>06</v>
      </c>
      <c r="C81" s="10" t="s">
        <v>9</v>
      </c>
      <c r="D81" s="10" t="str">
        <f>"20230610010"</f>
        <v>20230610010</v>
      </c>
      <c r="E81" s="10" t="s">
        <v>10</v>
      </c>
      <c r="F81" s="11" t="s">
        <v>11</v>
      </c>
      <c r="G81" s="11"/>
      <c r="XES81" s="3"/>
      <c r="XET81" s="3"/>
      <c r="XEU81" s="3"/>
      <c r="XEV81" s="3"/>
      <c r="XEW81" s="3"/>
    </row>
    <row r="82" s="1" customFormat="1" ht="20" customHeight="1" spans="1:16377">
      <c r="A82" s="10">
        <v>79</v>
      </c>
      <c r="B82" s="10" t="str">
        <f t="shared" si="5"/>
        <v>06</v>
      </c>
      <c r="C82" s="10" t="s">
        <v>9</v>
      </c>
      <c r="D82" s="10" t="str">
        <f>"20230609023"</f>
        <v>20230609023</v>
      </c>
      <c r="E82" s="10" t="s">
        <v>10</v>
      </c>
      <c r="F82" s="11" t="s">
        <v>11</v>
      </c>
      <c r="G82" s="11"/>
      <c r="XES82" s="3"/>
      <c r="XET82" s="3"/>
      <c r="XEU82" s="3"/>
      <c r="XEV82" s="3"/>
      <c r="XEW82" s="3"/>
    </row>
    <row r="83" s="1" customFormat="1" ht="20" customHeight="1" spans="1:16377">
      <c r="A83" s="10">
        <v>80</v>
      </c>
      <c r="B83" s="10" t="str">
        <f t="shared" si="5"/>
        <v>06</v>
      </c>
      <c r="C83" s="10" t="s">
        <v>9</v>
      </c>
      <c r="D83" s="10" t="str">
        <f>"20230609021"</f>
        <v>20230609021</v>
      </c>
      <c r="E83" s="10" t="s">
        <v>10</v>
      </c>
      <c r="F83" s="11" t="s">
        <v>11</v>
      </c>
      <c r="G83" s="11"/>
      <c r="XES83" s="3"/>
      <c r="XET83" s="3"/>
      <c r="XEU83" s="3"/>
      <c r="XEV83" s="3"/>
      <c r="XEW83" s="3"/>
    </row>
    <row r="84" s="1" customFormat="1" ht="20" customHeight="1" spans="1:16377">
      <c r="A84" s="10">
        <v>81</v>
      </c>
      <c r="B84" s="10" t="str">
        <f t="shared" si="5"/>
        <v>06</v>
      </c>
      <c r="C84" s="10" t="s">
        <v>9</v>
      </c>
      <c r="D84" s="10" t="str">
        <f>"20230609017"</f>
        <v>20230609017</v>
      </c>
      <c r="E84" s="10" t="s">
        <v>10</v>
      </c>
      <c r="F84" s="11" t="s">
        <v>11</v>
      </c>
      <c r="G84" s="11"/>
      <c r="XES84" s="3"/>
      <c r="XET84" s="3"/>
      <c r="XEU84" s="3"/>
      <c r="XEV84" s="3"/>
      <c r="XEW84" s="3"/>
    </row>
    <row r="85" s="1" customFormat="1" ht="20" customHeight="1" spans="1:16377">
      <c r="A85" s="10">
        <v>82</v>
      </c>
      <c r="B85" s="10" t="str">
        <f t="shared" si="5"/>
        <v>06</v>
      </c>
      <c r="C85" s="10" t="s">
        <v>9</v>
      </c>
      <c r="D85" s="10" t="str">
        <f>"20230609018"</f>
        <v>20230609018</v>
      </c>
      <c r="E85" s="10" t="s">
        <v>10</v>
      </c>
      <c r="F85" s="11" t="s">
        <v>11</v>
      </c>
      <c r="G85" s="11"/>
      <c r="XES85" s="3"/>
      <c r="XET85" s="3"/>
      <c r="XEU85" s="3"/>
      <c r="XEV85" s="3"/>
      <c r="XEW85" s="3"/>
    </row>
    <row r="86" s="1" customFormat="1" ht="20" customHeight="1" spans="1:16377">
      <c r="A86" s="10">
        <v>83</v>
      </c>
      <c r="B86" s="10" t="str">
        <f t="shared" si="5"/>
        <v>06</v>
      </c>
      <c r="C86" s="10" t="s">
        <v>9</v>
      </c>
      <c r="D86" s="10" t="str">
        <f>"20230610001"</f>
        <v>20230610001</v>
      </c>
      <c r="E86" s="10" t="s">
        <v>10</v>
      </c>
      <c r="F86" s="11" t="s">
        <v>11</v>
      </c>
      <c r="G86" s="11"/>
      <c r="XES86" s="3"/>
      <c r="XET86" s="3"/>
      <c r="XEU86" s="3"/>
      <c r="XEV86" s="3"/>
      <c r="XEW86" s="3"/>
    </row>
    <row r="87" s="1" customFormat="1" ht="20" customHeight="1" spans="1:16377">
      <c r="A87" s="10">
        <v>84</v>
      </c>
      <c r="B87" s="10" t="str">
        <f t="shared" si="5"/>
        <v>06</v>
      </c>
      <c r="C87" s="10" t="s">
        <v>9</v>
      </c>
      <c r="D87" s="10" t="str">
        <f>"20230609027"</f>
        <v>20230609027</v>
      </c>
      <c r="E87" s="10" t="s">
        <v>10</v>
      </c>
      <c r="F87" s="11" t="s">
        <v>11</v>
      </c>
      <c r="G87" s="11"/>
      <c r="XES87" s="3"/>
      <c r="XET87" s="3"/>
      <c r="XEU87" s="3"/>
      <c r="XEV87" s="3"/>
      <c r="XEW87" s="3"/>
    </row>
    <row r="88" s="1" customFormat="1" ht="20" customHeight="1" spans="1:16377">
      <c r="A88" s="10">
        <v>85</v>
      </c>
      <c r="B88" s="10" t="str">
        <f t="shared" ref="B88:B93" si="6">"07"</f>
        <v>07</v>
      </c>
      <c r="C88" s="10" t="s">
        <v>9</v>
      </c>
      <c r="D88" s="10" t="str">
        <f>"20230710016"</f>
        <v>20230710016</v>
      </c>
      <c r="E88" s="10" t="s">
        <v>10</v>
      </c>
      <c r="F88" s="11" t="s">
        <v>11</v>
      </c>
      <c r="G88" s="11"/>
      <c r="XES88" s="3"/>
      <c r="XET88" s="3"/>
      <c r="XEU88" s="3"/>
      <c r="XEV88" s="3"/>
      <c r="XEW88" s="3"/>
    </row>
    <row r="89" s="1" customFormat="1" ht="20" customHeight="1" spans="1:16377">
      <c r="A89" s="10">
        <v>86</v>
      </c>
      <c r="B89" s="10" t="str">
        <f t="shared" si="6"/>
        <v>07</v>
      </c>
      <c r="C89" s="10" t="s">
        <v>9</v>
      </c>
      <c r="D89" s="10" t="str">
        <f>"20230710015"</f>
        <v>20230710015</v>
      </c>
      <c r="E89" s="10" t="s">
        <v>10</v>
      </c>
      <c r="F89" s="11" t="s">
        <v>11</v>
      </c>
      <c r="G89" s="11"/>
      <c r="XES89" s="3"/>
      <c r="XET89" s="3"/>
      <c r="XEU89" s="3"/>
      <c r="XEV89" s="3"/>
      <c r="XEW89" s="3"/>
    </row>
    <row r="90" s="1" customFormat="1" ht="20" customHeight="1" spans="1:16377">
      <c r="A90" s="10">
        <v>87</v>
      </c>
      <c r="B90" s="10" t="str">
        <f t="shared" si="6"/>
        <v>07</v>
      </c>
      <c r="C90" s="10" t="s">
        <v>9</v>
      </c>
      <c r="D90" s="10" t="str">
        <f>"20230710012"</f>
        <v>20230710012</v>
      </c>
      <c r="E90" s="10" t="s">
        <v>10</v>
      </c>
      <c r="F90" s="11" t="s">
        <v>11</v>
      </c>
      <c r="G90" s="11"/>
      <c r="XES90" s="3"/>
      <c r="XET90" s="3"/>
      <c r="XEU90" s="3"/>
      <c r="XEV90" s="3"/>
      <c r="XEW90" s="3"/>
    </row>
    <row r="91" s="1" customFormat="1" ht="20" customHeight="1" spans="1:16377">
      <c r="A91" s="10">
        <v>88</v>
      </c>
      <c r="B91" s="10" t="str">
        <f t="shared" si="6"/>
        <v>07</v>
      </c>
      <c r="C91" s="10" t="s">
        <v>9</v>
      </c>
      <c r="D91" s="10" t="str">
        <f>"20230710011"</f>
        <v>20230710011</v>
      </c>
      <c r="E91" s="10" t="s">
        <v>12</v>
      </c>
      <c r="F91" s="12" t="s">
        <v>13</v>
      </c>
      <c r="G91" s="12" t="s">
        <v>15</v>
      </c>
      <c r="XES91" s="3"/>
      <c r="XET91" s="3"/>
      <c r="XEU91" s="3"/>
      <c r="XEV91" s="3"/>
      <c r="XEW91" s="3"/>
    </row>
    <row r="92" s="1" customFormat="1" ht="20" customHeight="1" spans="1:16377">
      <c r="A92" s="10">
        <v>89</v>
      </c>
      <c r="B92" s="10" t="str">
        <f t="shared" si="6"/>
        <v>07</v>
      </c>
      <c r="C92" s="10" t="s">
        <v>9</v>
      </c>
      <c r="D92" s="10" t="str">
        <f>"20230710018"</f>
        <v>20230710018</v>
      </c>
      <c r="E92" s="10" t="s">
        <v>12</v>
      </c>
      <c r="F92" s="12" t="s">
        <v>13</v>
      </c>
      <c r="G92" s="12" t="s">
        <v>14</v>
      </c>
      <c r="XES92" s="3"/>
      <c r="XET92" s="3"/>
      <c r="XEU92" s="3"/>
      <c r="XEV92" s="3"/>
      <c r="XEW92" s="3"/>
    </row>
    <row r="93" s="1" customFormat="1" ht="20" customHeight="1" spans="1:16377">
      <c r="A93" s="10">
        <v>90</v>
      </c>
      <c r="B93" s="10" t="str">
        <f t="shared" si="6"/>
        <v>07</v>
      </c>
      <c r="C93" s="10" t="s">
        <v>9</v>
      </c>
      <c r="D93" s="10" t="str">
        <f>"20230710013"</f>
        <v>20230710013</v>
      </c>
      <c r="E93" s="10" t="s">
        <v>12</v>
      </c>
      <c r="F93" s="12" t="s">
        <v>13</v>
      </c>
      <c r="G93" s="12" t="s">
        <v>14</v>
      </c>
      <c r="XES93" s="3"/>
      <c r="XET93" s="3"/>
      <c r="XEU93" s="3"/>
      <c r="XEV93" s="3"/>
      <c r="XEW93" s="3"/>
    </row>
    <row r="94" s="1" customFormat="1" ht="20" customHeight="1" spans="1:16377">
      <c r="A94" s="10">
        <v>91</v>
      </c>
      <c r="B94" s="10" t="str">
        <f t="shared" ref="B94:B102" si="7">"08"</f>
        <v>08</v>
      </c>
      <c r="C94" s="10" t="s">
        <v>9</v>
      </c>
      <c r="D94" s="10" t="str">
        <f>"20230810021"</f>
        <v>20230810021</v>
      </c>
      <c r="E94" s="10" t="s">
        <v>10</v>
      </c>
      <c r="F94" s="11" t="s">
        <v>11</v>
      </c>
      <c r="G94" s="11"/>
      <c r="XES94" s="3"/>
      <c r="XET94" s="3"/>
      <c r="XEU94" s="3"/>
      <c r="XEV94" s="3"/>
      <c r="XEW94" s="3"/>
    </row>
    <row r="95" s="1" customFormat="1" ht="20" customHeight="1" spans="1:16377">
      <c r="A95" s="10">
        <v>92</v>
      </c>
      <c r="B95" s="10" t="str">
        <f t="shared" si="7"/>
        <v>08</v>
      </c>
      <c r="C95" s="10" t="s">
        <v>9</v>
      </c>
      <c r="D95" s="10" t="str">
        <f>"20230810023"</f>
        <v>20230810023</v>
      </c>
      <c r="E95" s="10" t="s">
        <v>10</v>
      </c>
      <c r="F95" s="11" t="s">
        <v>11</v>
      </c>
      <c r="G95" s="11"/>
      <c r="XES95" s="3"/>
      <c r="XET95" s="3"/>
      <c r="XEU95" s="3"/>
      <c r="XEV95" s="3"/>
      <c r="XEW95" s="3"/>
    </row>
    <row r="96" s="1" customFormat="1" ht="20" customHeight="1" spans="1:16377">
      <c r="A96" s="10">
        <v>93</v>
      </c>
      <c r="B96" s="10" t="str">
        <f t="shared" si="7"/>
        <v>08</v>
      </c>
      <c r="C96" s="10" t="s">
        <v>9</v>
      </c>
      <c r="D96" s="10" t="str">
        <f>"20230810019"</f>
        <v>20230810019</v>
      </c>
      <c r="E96" s="10" t="s">
        <v>10</v>
      </c>
      <c r="F96" s="11" t="s">
        <v>11</v>
      </c>
      <c r="G96" s="11"/>
      <c r="XES96" s="3"/>
      <c r="XET96" s="3"/>
      <c r="XEU96" s="3"/>
      <c r="XEV96" s="3"/>
      <c r="XEW96" s="3"/>
    </row>
    <row r="97" s="1" customFormat="1" ht="20" customHeight="1" spans="1:16377">
      <c r="A97" s="10">
        <v>94</v>
      </c>
      <c r="B97" s="10" t="str">
        <f t="shared" si="7"/>
        <v>08</v>
      </c>
      <c r="C97" s="10" t="s">
        <v>9</v>
      </c>
      <c r="D97" s="10" t="str">
        <f>"20230811017"</f>
        <v>20230811017</v>
      </c>
      <c r="E97" s="10" t="s">
        <v>10</v>
      </c>
      <c r="F97" s="11" t="s">
        <v>11</v>
      </c>
      <c r="G97" s="11"/>
      <c r="XES97" s="3"/>
      <c r="XET97" s="3"/>
      <c r="XEU97" s="3"/>
      <c r="XEV97" s="3"/>
      <c r="XEW97" s="3"/>
    </row>
    <row r="98" s="1" customFormat="1" ht="20" customHeight="1" spans="1:16377">
      <c r="A98" s="10">
        <v>95</v>
      </c>
      <c r="B98" s="10" t="str">
        <f t="shared" si="7"/>
        <v>08</v>
      </c>
      <c r="C98" s="10" t="s">
        <v>9</v>
      </c>
      <c r="D98" s="10" t="str">
        <f>"20230811015"</f>
        <v>20230811015</v>
      </c>
      <c r="E98" s="10" t="s">
        <v>10</v>
      </c>
      <c r="F98" s="11" t="s">
        <v>11</v>
      </c>
      <c r="G98" s="11"/>
      <c r="XES98" s="3"/>
      <c r="XET98" s="3"/>
      <c r="XEU98" s="3"/>
      <c r="XEV98" s="3"/>
      <c r="XEW98" s="3"/>
    </row>
    <row r="99" s="1" customFormat="1" ht="20" customHeight="1" spans="1:16377">
      <c r="A99" s="10">
        <v>96</v>
      </c>
      <c r="B99" s="10" t="str">
        <f t="shared" si="7"/>
        <v>08</v>
      </c>
      <c r="C99" s="10" t="s">
        <v>9</v>
      </c>
      <c r="D99" s="10" t="str">
        <f>"20230811003"</f>
        <v>20230811003</v>
      </c>
      <c r="E99" s="10" t="s">
        <v>10</v>
      </c>
      <c r="F99" s="11" t="s">
        <v>11</v>
      </c>
      <c r="G99" s="11"/>
      <c r="XES99" s="3"/>
      <c r="XET99" s="3"/>
      <c r="XEU99" s="3"/>
      <c r="XEV99" s="3"/>
      <c r="XEW99" s="3"/>
    </row>
    <row r="100" s="1" customFormat="1" ht="20" customHeight="1" spans="1:16377">
      <c r="A100" s="10">
        <v>97</v>
      </c>
      <c r="B100" s="10" t="str">
        <f t="shared" si="7"/>
        <v>08</v>
      </c>
      <c r="C100" s="10" t="s">
        <v>9</v>
      </c>
      <c r="D100" s="10" t="str">
        <f>"20230810022"</f>
        <v>20230810022</v>
      </c>
      <c r="E100" s="10" t="s">
        <v>10</v>
      </c>
      <c r="F100" s="11" t="s">
        <v>11</v>
      </c>
      <c r="G100" s="11"/>
      <c r="XES100" s="3"/>
      <c r="XET100" s="3"/>
      <c r="XEU100" s="3"/>
      <c r="XEV100" s="3"/>
      <c r="XEW100" s="3"/>
    </row>
    <row r="101" s="1" customFormat="1" ht="20" customHeight="1" spans="1:16377">
      <c r="A101" s="10">
        <v>98</v>
      </c>
      <c r="B101" s="10" t="str">
        <f t="shared" si="7"/>
        <v>08</v>
      </c>
      <c r="C101" s="10" t="s">
        <v>9</v>
      </c>
      <c r="D101" s="10" t="str">
        <f>"20230811002"</f>
        <v>20230811002</v>
      </c>
      <c r="E101" s="10" t="s">
        <v>10</v>
      </c>
      <c r="F101" s="11" t="s">
        <v>11</v>
      </c>
      <c r="G101" s="11"/>
      <c r="XES101" s="3"/>
      <c r="XET101" s="3"/>
      <c r="XEU101" s="3"/>
      <c r="XEV101" s="3"/>
      <c r="XEW101" s="3"/>
    </row>
    <row r="102" s="1" customFormat="1" ht="20" customHeight="1" spans="1:16377">
      <c r="A102" s="10">
        <v>99</v>
      </c>
      <c r="B102" s="10" t="str">
        <f t="shared" si="7"/>
        <v>08</v>
      </c>
      <c r="C102" s="10" t="s">
        <v>9</v>
      </c>
      <c r="D102" s="10" t="str">
        <f>"20230811005"</f>
        <v>20230811005</v>
      </c>
      <c r="E102" s="10" t="s">
        <v>12</v>
      </c>
      <c r="F102" s="12" t="s">
        <v>13</v>
      </c>
      <c r="G102" s="12" t="s">
        <v>14</v>
      </c>
      <c r="XES102" s="3"/>
      <c r="XET102" s="3"/>
      <c r="XEU102" s="3"/>
      <c r="XEV102" s="3"/>
      <c r="XEW102" s="3"/>
    </row>
  </sheetData>
  <mergeCells count="1">
    <mergeCell ref="A2:G2"/>
  </mergeCells>
  <dataValidations count="1">
    <dataValidation type="list" allowBlank="1" showInputMessage="1" showErrorMessage="1" sqref="F4:F16 F17:F102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2023-12-18T01:03:00Z</dcterms:created>
  <dcterms:modified xsi:type="dcterms:W3CDTF">2023-12-27T02:36:50Z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68469B90776344E9B46C0ECE507F108F_13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